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龙湾东排3标\东排3标工程量清单报价\东排3标工程量清单报价\进口河道\进口河道招标资料\"/>
    </mc:Choice>
  </mc:AlternateContent>
  <bookViews>
    <workbookView windowWidth="17148" windowHeight="14591"/>
  </bookViews>
  <sheets>
    <sheet name="进口" sheetId="1" r:id="rId1"/>
    <sheet name="Sheet1"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<sst xmlns="http://schemas.openxmlformats.org/spreadsheetml/2006/main" count="92" uniqueCount="54">
  <si>
    <t>进口河道混凝土结构报价表</t>
  </si>
  <si>
    <t>分类分项名称</t>
  </si>
  <si>
    <t>项目特征</t>
  </si>
  <si>
    <t>工程量</t>
  </si>
  <si>
    <t>单位</t>
  </si>
  <si>
    <t>人材机承包
综合单价</t>
  </si>
  <si>
    <t>合价</t>
  </si>
  <si>
    <t>备注</t>
  </si>
  <si>
    <t>一、进口段河道</t>
  </si>
  <si>
    <t>U型槽</t>
  </si>
  <si>
    <t>砼垫层</t>
  </si>
  <si>
    <t>厚度：10cm</t>
  </si>
  <si>
    <t>m3</t>
  </si>
  <si>
    <t>碎石垫层</t>
  </si>
  <si>
    <t>厚度：15cm</t>
  </si>
  <si>
    <t>砼底板</t>
  </si>
  <si>
    <t>标准段每延米3.08m³,渐变段每延米5.21m³</t>
  </si>
  <si>
    <t>砼侧墙</t>
  </si>
  <si>
    <t>钢筋加工与安装</t>
  </si>
  <si>
    <t>t</t>
  </si>
  <si>
    <t>河道护岸</t>
  </si>
  <si>
    <t>钢筋砼梁</t>
  </si>
  <si>
    <t>1250*600</t>
  </si>
  <si>
    <t>砼挡板</t>
  </si>
  <si>
    <t>C30,250厚</t>
  </si>
  <si>
    <t>150厚</t>
  </si>
  <si>
    <t>C15,100厚</t>
  </si>
  <si>
    <t>砼盖梁</t>
  </si>
  <si>
    <t>450*300</t>
  </si>
  <si>
    <t>砼连梁</t>
  </si>
  <si>
    <t>450*250</t>
  </si>
  <si>
    <t>砼挡墙</t>
  </si>
  <si>
    <t>二、节制闸工程</t>
  </si>
  <si>
    <t>节制闸工程</t>
  </si>
  <si>
    <t>19</t>
  </si>
  <si>
    <t>砼闸底板</t>
  </si>
  <si>
    <t>169</t>
  </si>
  <si>
    <t>砼闸墩</t>
  </si>
  <si>
    <t>186</t>
  </si>
  <si>
    <t>47</t>
  </si>
  <si>
    <t>62</t>
  </si>
  <si>
    <t>砼灌砌块石</t>
  </si>
  <si>
    <t>13</t>
  </si>
  <si>
    <t>石渣垫层</t>
  </si>
  <si>
    <t>3</t>
  </si>
  <si>
    <t>二期混凝土</t>
  </si>
  <si>
    <t>11</t>
  </si>
  <si>
    <t>16</t>
  </si>
  <si>
    <t>砼路面</t>
  </si>
  <si>
    <t>28</t>
  </si>
  <si>
    <t>砼踏步</t>
  </si>
  <si>
    <t>33.207</t>
  </si>
  <si>
    <t>说明：</t>
  </si>
  <si>
    <t>1、混凝土项包含：浇筑（含人工及配套设备及辅材）、模板制安（含人工、原材及辅材）、脚手架搭设（含人工、原材及辅材）、各类配套使用工具、三级配电箱、电线、照明设备、机械费、搬运费、五金耗料、劳保用品等；（不含混凝土原材）
2、钢筋项包含：钢筋加工（含人工、压力焊、车丝、配套使用机械）、机械费、搬运费、脚手架、各类配套使用工具、电焊条、扎丝、五金耗料等；（不含钢筋原材及套筒接头）
3、垫层项包含：浇筑（含人工及配套设备及辅材）、基础细部整平、各类配套使用工具、三级配电箱、电线、照明设备、机械费、搬运费、五金耗料、劳保用品等；（不含混凝土原材）
4、该单价为综合单价，已包括伸缩缝铺设、橡胶止水带铺设、止水铜片铺设、塑料排水管安装等所有辅助工作内容，以上子项不予计量及结算。（原材由项目部提供）
4、水利部分主体结构施工全过程中保证安全文明施工、按照设计图纸规定和监理工程师、项目管理人员指示为完成水利部分主体结构必须进行的相关工作内容，直至通过甲方和监理方验收达到合格为止；                                                                                            
6、乙方需向甲方提供经监理签字认可的完整的现场施工资料；                                                                                                                                                                                                                                                                                                                                  7、施工工程款通过劳务公司发放不得少于50%，税费按4%计取，民工工资采取刷脸实名制打卡，以每月实际打卡的考勤记录实名发放工资，税费及民工工资个人所得税由乙方自行承担；剩余部分工程款可由设备租赁发票或材料发票抵充，综合税率不低于4% ，税费由乙方承担；                                                                                                                                                                             8、每月按实际完成并通过监理单位、业主单位审核的工程量进行结算，甲方按该部分结算款的85%向乙方支付工程款，合同项目全部完成、工程量经甲方项目部按程序审核、双方完成结算后，甲方付至结算总价的95%，余款5%作为质量保证金，甲方于质保期满后向乙方支付，质保期1年，自工程完工验收合格之日起计算。
9、由于场地受限，项目部不提供宿舍，工人吃住由乙方自行负责，费用包含在综合单价中。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</si>
</sst>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等线"/>
      <charset val="134"/>
      <scheme val="minor"/>
    </font>
    <font>
      <b/>
      <sz val="11"/>
      <color theme="1"/>
      <name val="等线"/>
      <charset val="134"/>
      <scheme val="minor"/>
    </font>
    <font>
      <sz val="10"/>
      <color theme="1"/>
      <name val="等线"/>
      <charset val="134"/>
      <scheme val="minor"/>
    </font>
    <font>
      <sz val="11"/>
      <color rgb="FF000000"/>
      <name val="宋体"/>
      <charset val="134"/>
    </font>
    <font>
      <sz val="9"/>
      <color theme="1"/>
      <name val="等线"/>
      <charset val="134"/>
      <scheme val="minor"/>
    </font>
    <font>
      <b/>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cellStyleXfs>
  <cellXfs count="24">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1" fontId="1" fillId="0" borderId="2" xfId="0" applyNumberFormat="1" applyFont="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wrapText="1"/>
    </xf>
    <xf numFmtId="0" fontId="2" fillId="0" borderId="5" xfId="0" applyFont="1" applyBorder="1" applyAlignment="1">
      <alignment horizontal="center" vertical="center" wrapText="1"/>
    </xf>
    <xf numFmtId="176" fontId="0" fillId="0" borderId="5" xfId="0" applyNumberFormat="1" applyBorder="1" applyAlignment="1">
      <alignment horizontal="center" vertical="center"/>
    </xf>
    <xf numFmtId="0" fontId="3" fillId="2" borderId="5" xfId="0" applyFont="1" applyFill="1" applyBorder="1" applyAlignment="1">
      <alignment horizontal="center" vertical="center" wrapText="1"/>
    </xf>
    <xf numFmtId="1" fontId="3" fillId="2" borderId="2" xfId="0" applyNumberFormat="1" applyFont="1" applyFill="1" applyBorder="1" applyAlignment="1">
      <alignment horizontal="center" vertical="center" wrapText="1" shrinkToFit="1"/>
    </xf>
    <xf numFmtId="0" fontId="2" fillId="0" borderId="2" xfId="0" applyFont="1" applyBorder="1" applyAlignment="1">
      <alignment horizontal="center" vertical="center" wrapText="1"/>
    </xf>
    <xf numFmtId="176" fontId="0" fillId="0" borderId="2" xfId="0" applyNumberFormat="1" applyBorder="1" applyAlignment="1">
      <alignment horizontal="center" vertical="center"/>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2" borderId="0" xfId="0" applyFont="1" applyFill="1" applyBorder="1" applyAlignment="1">
      <alignment horizontal="center" vertical="center" wrapText="1"/>
    </xf>
    <xf numFmtId="176" fontId="0" fillId="0" borderId="2" xfId="0" applyNumberFormat="1" applyBorder="1" applyAlignment="1">
      <alignment horizontal="center" vertical="center" wrapText="1"/>
    </xf>
    <xf numFmtId="1" fontId="5" fillId="2" borderId="2" xfId="0" applyNumberFormat="1" applyFont="1" applyFill="1" applyBorder="1" applyAlignment="1">
      <alignment horizontal="center" vertical="center" wrapText="1" shrinkToFit="1"/>
    </xf>
    <xf numFmtId="0" fontId="0" fillId="0" borderId="2" xfId="0" applyBorder="1" applyAlignment="1">
      <alignment horizontal="left" vertical="center" wrapText="1"/>
    </xf>
    <xf numFmtId="0" fontId="0" fillId="0" borderId="2" xfId="0"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abSelected="1" zoomScale="115" zoomScaleNormal="115" workbookViewId="0">
      <selection activeCell="H46" sqref="H46"/>
    </sheetView>
  </sheetViews>
  <sheetFormatPr defaultColWidth="21.212962962963" defaultRowHeight="13.8" outlineLevelCol="7"/>
  <cols>
    <col min="1" max="1" width="10.8148148148148" style="1" customWidth="1"/>
    <col min="2" max="2" width="16.7037037037037" style="1" customWidth="1"/>
    <col min="3" max="3" width="18.2592592592593" style="1" customWidth="1"/>
    <col min="4" max="4" width="11.5555555555556" style="1" customWidth="1"/>
    <col min="5" max="5" width="4.33333333333333" style="1" customWidth="1"/>
    <col min="6" max="6" width="13.0462962962963" style="1" customWidth="1"/>
    <col min="7" max="7" width="10.712962962963" style="1" customWidth="1"/>
    <col min="8" max="8" width="9.85185185185185" style="1" customWidth="1"/>
    <col min="9" max="16384" width="21.212962962963" style="1"/>
  </cols>
  <sheetData>
    <row r="1" ht="33" customHeight="1" spans="1:8">
      <c r="A1" s="2" t="s">
        <v>0</v>
      </c>
      <c r="B1" s="3"/>
      <c r="C1" s="3"/>
      <c r="D1" s="3"/>
      <c r="E1" s="3"/>
      <c r="F1" s="3"/>
      <c r="G1" s="3"/>
      <c r="H1" s="3"/>
    </row>
    <row r="2" ht="27.6" spans="1:8">
      <c r="A2" s="4"/>
      <c r="B2" s="4" t="s">
        <v>1</v>
      </c>
      <c r="C2" s="4" t="s">
        <v>2</v>
      </c>
      <c r="D2" s="4" t="s">
        <v>3</v>
      </c>
      <c r="E2" s="4" t="s">
        <v>4</v>
      </c>
      <c r="F2" s="4" t="s">
        <v>5</v>
      </c>
      <c r="G2" s="4" t="s">
        <v>6</v>
      </c>
      <c r="H2" s="5" t="s">
        <v>7</v>
      </c>
    </row>
    <row r="3" ht="17" customHeight="1" spans="1:8">
      <c r="A3" s="6" t="s">
        <v>8</v>
      </c>
      <c r="B3" s="7"/>
      <c r="C3" s="7"/>
      <c r="D3" s="7"/>
      <c r="E3" s="7"/>
      <c r="F3" s="7"/>
      <c r="G3" s="8"/>
      <c r="H3" s="5"/>
    </row>
    <row r="4" ht="22.2" customHeight="1" spans="1:8">
      <c r="A4" s="9" t="s">
        <v>9</v>
      </c>
      <c r="B4" s="10" t="s">
        <v>10</v>
      </c>
      <c r="C4" s="11" t="s">
        <v>11</v>
      </c>
      <c r="D4" s="12">
        <f>496.8469*0.1</f>
        <v>49.68469</v>
      </c>
      <c r="E4" s="13" t="s">
        <v>12</v>
      </c>
      <c r="F4" s="13"/>
      <c r="G4" s="14"/>
      <c r="H4" s="5"/>
    </row>
    <row r="5" ht="18.6" customHeight="1" spans="1:8">
      <c r="A5" s="9"/>
      <c r="B5" s="4" t="s">
        <v>13</v>
      </c>
      <c r="C5" s="15" t="s">
        <v>14</v>
      </c>
      <c r="D5" s="16">
        <f>512.8417*0.15</f>
        <v>76.926255</v>
      </c>
      <c r="E5" s="17" t="s">
        <v>12</v>
      </c>
      <c r="F5" s="17"/>
      <c r="G5" s="14"/>
      <c r="H5" s="5"/>
    </row>
    <row r="6" ht="30.6" customHeight="1" spans="1:8">
      <c r="A6" s="9"/>
      <c r="B6" s="4" t="s">
        <v>15</v>
      </c>
      <c r="C6" s="15" t="s">
        <v>16</v>
      </c>
      <c r="D6" s="16">
        <f>412.0752*0.45</f>
        <v>185.43384</v>
      </c>
      <c r="E6" s="17" t="s">
        <v>12</v>
      </c>
      <c r="F6" s="17"/>
      <c r="G6" s="14"/>
      <c r="H6" s="5"/>
    </row>
    <row r="7" ht="19.2" customHeight="1" spans="1:8">
      <c r="A7" s="9"/>
      <c r="B7" s="4" t="s">
        <v>17</v>
      </c>
      <c r="C7" s="4"/>
      <c r="D7" s="16">
        <f>(0.3+0.695)*4.25/2*(55.5942+51.0898)</f>
        <v>225.5699825</v>
      </c>
      <c r="E7" s="17" t="s">
        <v>12</v>
      </c>
      <c r="F7" s="17"/>
      <c r="G7" s="14"/>
      <c r="H7" s="5"/>
    </row>
    <row r="8" ht="14.4" spans="1:8">
      <c r="A8" s="9"/>
      <c r="B8" s="4" t="s">
        <v>18</v>
      </c>
      <c r="C8" s="4"/>
      <c r="D8" s="16">
        <v>23.5697715756</v>
      </c>
      <c r="E8" s="17" t="s">
        <v>19</v>
      </c>
      <c r="F8" s="17"/>
      <c r="G8" s="14"/>
      <c r="H8" s="5"/>
    </row>
    <row r="9" ht="14.4" spans="1:8">
      <c r="A9" s="4" t="s">
        <v>20</v>
      </c>
      <c r="B9" s="4" t="s">
        <v>21</v>
      </c>
      <c r="C9" s="18" t="s">
        <v>22</v>
      </c>
      <c r="D9" s="16">
        <f>1.3*0.8*225+0.6*0.4*225+3.2*0.25*225</f>
        <v>468</v>
      </c>
      <c r="E9" s="17" t="s">
        <v>12</v>
      </c>
      <c r="F9" s="19"/>
      <c r="G9" s="14"/>
      <c r="H9" s="5"/>
    </row>
    <row r="10" ht="14.4" spans="1:8">
      <c r="A10" s="4"/>
      <c r="B10" s="4" t="s">
        <v>23</v>
      </c>
      <c r="C10" s="18" t="s">
        <v>24</v>
      </c>
      <c r="D10" s="16">
        <f>3.2*0.25*225+0.743*2*226</f>
        <v>515.836</v>
      </c>
      <c r="E10" s="17" t="s">
        <v>12</v>
      </c>
      <c r="F10" s="17"/>
      <c r="G10" s="14"/>
      <c r="H10" s="5"/>
    </row>
    <row r="11" ht="23.4" customHeight="1" spans="1:8">
      <c r="A11" s="4"/>
      <c r="B11" s="4" t="s">
        <v>18</v>
      </c>
      <c r="C11" s="4"/>
      <c r="D11" s="16">
        <f>15.282+8.705+4.974+4.023+2.843+1.179</f>
        <v>37.006</v>
      </c>
      <c r="E11" s="17" t="s">
        <v>19</v>
      </c>
      <c r="F11" s="17"/>
      <c r="G11" s="14"/>
      <c r="H11" s="5"/>
    </row>
    <row r="12" ht="14.4" spans="1:8">
      <c r="A12" s="4"/>
      <c r="B12" s="4" t="s">
        <v>13</v>
      </c>
      <c r="C12" s="4" t="s">
        <v>25</v>
      </c>
      <c r="D12" s="16">
        <f>0.8*0.15*225</f>
        <v>27</v>
      </c>
      <c r="E12" s="17" t="s">
        <v>12</v>
      </c>
      <c r="F12" s="17"/>
      <c r="G12" s="14"/>
      <c r="H12" s="5"/>
    </row>
    <row r="13" ht="14.4" spans="1:8">
      <c r="A13" s="4"/>
      <c r="B13" s="4" t="s">
        <v>10</v>
      </c>
      <c r="C13" s="4" t="s">
        <v>26</v>
      </c>
      <c r="D13" s="16">
        <f>0.7*0.1*225</f>
        <v>15.75</v>
      </c>
      <c r="E13" s="17" t="s">
        <v>12</v>
      </c>
      <c r="F13" s="17"/>
      <c r="G13" s="14"/>
      <c r="H13" s="5"/>
    </row>
    <row r="14" ht="14.4" spans="1:8">
      <c r="A14" s="4"/>
      <c r="B14" s="4" t="s">
        <v>10</v>
      </c>
      <c r="C14" s="4" t="s">
        <v>26</v>
      </c>
      <c r="D14" s="20">
        <f>(2.236+0.45*2)*0.1*(131.551+70)+0.45*0.1*111.095</f>
        <v>68.2056686</v>
      </c>
      <c r="E14" s="17" t="s">
        <v>12</v>
      </c>
      <c r="F14" s="17"/>
      <c r="G14" s="14"/>
      <c r="H14" s="5"/>
    </row>
    <row r="15" ht="14.4" spans="1:8">
      <c r="A15" s="4"/>
      <c r="B15" s="4" t="s">
        <v>27</v>
      </c>
      <c r="C15" s="4" t="s">
        <v>28</v>
      </c>
      <c r="D15" s="20">
        <f>0.45*0.3*(131.551*2+70*2+111.095)</f>
        <v>69.416595</v>
      </c>
      <c r="E15" s="17" t="s">
        <v>12</v>
      </c>
      <c r="F15" s="17"/>
      <c r="G15" s="14"/>
      <c r="H15" s="5"/>
    </row>
    <row r="16" ht="14.4" spans="1:8">
      <c r="A16" s="4"/>
      <c r="B16" s="4" t="s">
        <v>29</v>
      </c>
      <c r="C16" s="18" t="s">
        <v>30</v>
      </c>
      <c r="D16" s="20">
        <f>2.236*0.4*0.25*50</f>
        <v>11.18</v>
      </c>
      <c r="E16" s="17" t="s">
        <v>12</v>
      </c>
      <c r="F16" s="17"/>
      <c r="G16" s="14"/>
      <c r="H16" s="5"/>
    </row>
    <row r="17" ht="14.4" spans="1:8">
      <c r="A17" s="4"/>
      <c r="B17" s="4" t="s">
        <v>31</v>
      </c>
      <c r="C17" s="18" t="s">
        <v>25</v>
      </c>
      <c r="D17" s="20">
        <f>0.15*2.5*(131.551+70)</f>
        <v>75.581625</v>
      </c>
      <c r="E17" s="17" t="s">
        <v>12</v>
      </c>
      <c r="F17" s="17"/>
      <c r="G17" s="14"/>
      <c r="H17" s="5"/>
    </row>
    <row r="18" ht="21" customHeight="1" spans="1:8">
      <c r="A18" s="4"/>
      <c r="B18" s="4" t="s">
        <v>18</v>
      </c>
      <c r="C18" s="4"/>
      <c r="D18" s="16">
        <f>(1.21*6*111.095+0.395*1.1*(111.095/0.2)+1.21*(8+6+6+8+6+6)*2*(131.551+70)+1.21*6*2.4+0.395*1.1*((131.55+70)/0.2)*2+0.395*0.9*((131.55+70)/0.2))/1000</f>
        <v>21.8094542625</v>
      </c>
      <c r="E18" s="17" t="s">
        <v>19</v>
      </c>
      <c r="F18" s="17"/>
      <c r="G18" s="14"/>
      <c r="H18" s="5"/>
    </row>
    <row r="19" ht="22.2" customHeight="1" spans="1:8">
      <c r="A19" s="6" t="s">
        <v>32</v>
      </c>
      <c r="B19" s="7"/>
      <c r="C19" s="7"/>
      <c r="D19" s="7"/>
      <c r="E19" s="7"/>
      <c r="F19" s="7"/>
      <c r="G19" s="21"/>
      <c r="H19" s="5"/>
    </row>
    <row r="20" ht="14.4" spans="1:8">
      <c r="A20" s="9" t="s">
        <v>33</v>
      </c>
      <c r="B20" s="9" t="s">
        <v>10</v>
      </c>
      <c r="C20" s="9"/>
      <c r="D20" s="9" t="s">
        <v>34</v>
      </c>
      <c r="E20" s="9" t="s">
        <v>12</v>
      </c>
      <c r="F20" s="9"/>
      <c r="G20" s="14"/>
      <c r="H20" s="5"/>
    </row>
    <row r="21" ht="14.4" spans="1:8">
      <c r="A21" s="9"/>
      <c r="B21" s="9" t="s">
        <v>35</v>
      </c>
      <c r="C21" s="9"/>
      <c r="D21" s="9" t="s">
        <v>36</v>
      </c>
      <c r="E21" s="9" t="s">
        <v>12</v>
      </c>
      <c r="F21" s="9"/>
      <c r="G21" s="14"/>
      <c r="H21" s="5"/>
    </row>
    <row r="22" ht="14.4" spans="1:8">
      <c r="A22" s="9"/>
      <c r="B22" s="9" t="s">
        <v>37</v>
      </c>
      <c r="C22" s="9"/>
      <c r="D22" s="9" t="s">
        <v>38</v>
      </c>
      <c r="E22" s="9" t="s">
        <v>12</v>
      </c>
      <c r="F22" s="9"/>
      <c r="G22" s="14"/>
      <c r="H22" s="5"/>
    </row>
    <row r="23" ht="14.4" spans="1:8">
      <c r="A23" s="9"/>
      <c r="B23" s="9" t="s">
        <v>15</v>
      </c>
      <c r="C23" s="9"/>
      <c r="D23" s="9" t="s">
        <v>39</v>
      </c>
      <c r="E23" s="9" t="s">
        <v>12</v>
      </c>
      <c r="F23" s="9"/>
      <c r="G23" s="14"/>
      <c r="H23" s="5"/>
    </row>
    <row r="24" ht="14.4" spans="1:8">
      <c r="A24" s="9"/>
      <c r="B24" s="9" t="s">
        <v>17</v>
      </c>
      <c r="C24" s="9"/>
      <c r="D24" s="9" t="s">
        <v>40</v>
      </c>
      <c r="E24" s="9" t="s">
        <v>12</v>
      </c>
      <c r="F24" s="9"/>
      <c r="G24" s="14"/>
      <c r="H24" s="5"/>
    </row>
    <row r="25" ht="14.4" spans="1:8">
      <c r="A25" s="9"/>
      <c r="B25" s="9" t="s">
        <v>41</v>
      </c>
      <c r="C25" s="9"/>
      <c r="D25" s="9" t="s">
        <v>42</v>
      </c>
      <c r="E25" s="9" t="s">
        <v>12</v>
      </c>
      <c r="F25" s="9"/>
      <c r="G25" s="14"/>
      <c r="H25" s="5"/>
    </row>
    <row r="26" ht="14.4" spans="1:8">
      <c r="A26" s="9"/>
      <c r="B26" s="9" t="s">
        <v>43</v>
      </c>
      <c r="C26" s="9"/>
      <c r="D26" s="9" t="s">
        <v>44</v>
      </c>
      <c r="E26" s="9" t="s">
        <v>12</v>
      </c>
      <c r="F26" s="9"/>
      <c r="G26" s="14"/>
      <c r="H26" s="5"/>
    </row>
    <row r="27" ht="14.4" spans="1:8">
      <c r="A27" s="9"/>
      <c r="B27" s="9" t="s">
        <v>45</v>
      </c>
      <c r="C27" s="9"/>
      <c r="D27" s="9" t="s">
        <v>46</v>
      </c>
      <c r="E27" s="9" t="s">
        <v>12</v>
      </c>
      <c r="F27" s="9"/>
      <c r="G27" s="14"/>
      <c r="H27" s="5"/>
    </row>
    <row r="28" ht="14.4" spans="1:8">
      <c r="A28" s="9"/>
      <c r="B28" s="9" t="s">
        <v>13</v>
      </c>
      <c r="C28" s="9"/>
      <c r="D28" s="9" t="s">
        <v>47</v>
      </c>
      <c r="E28" s="9" t="s">
        <v>12</v>
      </c>
      <c r="F28" s="9"/>
      <c r="G28" s="14"/>
      <c r="H28" s="5"/>
    </row>
    <row r="29" ht="14.4" spans="1:8">
      <c r="A29" s="9"/>
      <c r="B29" s="9" t="s">
        <v>48</v>
      </c>
      <c r="C29" s="9"/>
      <c r="D29" s="9" t="s">
        <v>49</v>
      </c>
      <c r="E29" s="9" t="s">
        <v>12</v>
      </c>
      <c r="F29" s="9"/>
      <c r="G29" s="14"/>
      <c r="H29" s="5"/>
    </row>
    <row r="30" ht="14.4" spans="1:8">
      <c r="A30" s="9"/>
      <c r="B30" s="9" t="s">
        <v>50</v>
      </c>
      <c r="C30" s="9"/>
      <c r="D30" s="9" t="s">
        <v>44</v>
      </c>
      <c r="E30" s="9" t="s">
        <v>12</v>
      </c>
      <c r="F30" s="9"/>
      <c r="G30" s="14"/>
      <c r="H30" s="5"/>
    </row>
    <row r="31" ht="14.4" spans="1:8">
      <c r="A31" s="9"/>
      <c r="B31" s="9" t="s">
        <v>18</v>
      </c>
      <c r="C31" s="9"/>
      <c r="D31" s="9" t="s">
        <v>51</v>
      </c>
      <c r="E31" s="9" t="s">
        <v>19</v>
      </c>
      <c r="F31" s="9"/>
      <c r="G31" s="14"/>
      <c r="H31" s="5"/>
    </row>
    <row r="32" spans="1:8">
      <c r="A32" s="5" t="s">
        <v>52</v>
      </c>
      <c r="B32" s="22" t="s">
        <v>53</v>
      </c>
      <c r="C32" s="23"/>
      <c r="D32" s="23"/>
      <c r="E32" s="23"/>
      <c r="F32" s="23"/>
      <c r="G32" s="23"/>
      <c r="H32" s="23"/>
    </row>
    <row r="33" spans="1:8">
      <c r="A33" s="5"/>
      <c r="B33" s="23"/>
      <c r="C33" s="23"/>
      <c r="D33" s="23"/>
      <c r="E33" s="23"/>
      <c r="F33" s="23"/>
      <c r="G33" s="23"/>
      <c r="H33" s="23"/>
    </row>
    <row r="34" spans="1:8">
      <c r="A34" s="5"/>
      <c r="B34" s="23"/>
      <c r="C34" s="23"/>
      <c r="D34" s="23"/>
      <c r="E34" s="23"/>
      <c r="F34" s="23"/>
      <c r="G34" s="23"/>
      <c r="H34" s="23"/>
    </row>
    <row r="35" spans="1:8">
      <c r="A35" s="5"/>
      <c r="B35" s="23"/>
      <c r="C35" s="23"/>
      <c r="D35" s="23"/>
      <c r="E35" s="23"/>
      <c r="F35" s="23"/>
      <c r="G35" s="23"/>
      <c r="H35" s="23"/>
    </row>
    <row r="36" spans="1:8">
      <c r="A36" s="5"/>
      <c r="B36" s="23"/>
      <c r="C36" s="23"/>
      <c r="D36" s="23"/>
      <c r="E36" s="23"/>
      <c r="F36" s="23"/>
      <c r="G36" s="23"/>
      <c r="H36" s="23"/>
    </row>
    <row r="37" spans="1:8">
      <c r="A37" s="5"/>
      <c r="B37" s="23"/>
      <c r="C37" s="23"/>
      <c r="D37" s="23"/>
      <c r="E37" s="23"/>
      <c r="F37" s="23"/>
      <c r="G37" s="23"/>
      <c r="H37" s="23"/>
    </row>
    <row r="38" spans="1:8">
      <c r="A38" s="5"/>
      <c r="B38" s="23"/>
      <c r="C38" s="23"/>
      <c r="D38" s="23"/>
      <c r="E38" s="23"/>
      <c r="F38" s="23"/>
      <c r="G38" s="23"/>
      <c r="H38" s="23"/>
    </row>
    <row r="39" spans="1:8">
      <c r="A39" s="5"/>
      <c r="B39" s="23"/>
      <c r="C39" s="23"/>
      <c r="D39" s="23"/>
      <c r="E39" s="23"/>
      <c r="F39" s="23"/>
      <c r="G39" s="23"/>
      <c r="H39" s="23"/>
    </row>
    <row r="40" spans="1:8">
      <c r="A40" s="5"/>
      <c r="B40" s="23"/>
      <c r="C40" s="23"/>
      <c r="D40" s="23"/>
      <c r="E40" s="23"/>
      <c r="F40" s="23"/>
      <c r="G40" s="23"/>
      <c r="H40" s="23"/>
    </row>
    <row r="41" spans="1:8">
      <c r="A41" s="5"/>
      <c r="B41" s="23"/>
      <c r="C41" s="23"/>
      <c r="D41" s="23"/>
      <c r="E41" s="23"/>
      <c r="F41" s="23"/>
      <c r="G41" s="23"/>
      <c r="H41" s="23"/>
    </row>
    <row r="42" ht="165" customHeight="1" spans="1:8">
      <c r="A42" s="5"/>
      <c r="B42" s="23"/>
      <c r="C42" s="23"/>
      <c r="D42" s="23"/>
      <c r="E42" s="23"/>
      <c r="F42" s="23"/>
      <c r="G42" s="23"/>
      <c r="H42" s="23"/>
    </row>
  </sheetData>
  <mergeCells count="8">
    <mergeCell ref="A1:H1"/>
    <mergeCell ref="A3:F3"/>
    <mergeCell ref="A19:F19"/>
    <mergeCell ref="A4:A8"/>
    <mergeCell ref="A9:A18"/>
    <mergeCell ref="A20:A31"/>
    <mergeCell ref="A32:A42"/>
    <mergeCell ref="B32:H4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40" sqref="G40"/>
    </sheetView>
  </sheetViews>
  <sheetFormatPr defaultColWidth="9" defaultRowHeight="13.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进口</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丰</cp:lastModifiedBy>
  <dcterms:created xsi:type="dcterms:W3CDTF">2015-06-05T18:19:00Z</dcterms:created>
  <dcterms:modified xsi:type="dcterms:W3CDTF">2026-10-19T02:17:26Z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87C154FD024B43FD84F074E0093FA057_13</vt:lpwstr>
  </property>
  <property fmtid="{D5CDD505-2E9C-101B-9397-08002B2CF9AE}" pid="3" name="KSOProductBuildVer">
    <vt:lpwstr>2052-12.1.0.29161</vt:lpwstr>
  </property>
  <property fmtid="{D5CDD505-2E9C-101B-9397-08002B2CF9AE}" pid="4" name="CalculationRule">
    <vt:i4>0</vt:i4>
  </property>
</Properties>
</file>